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2\final ppt\hyperlink\"/>
    </mc:Choice>
  </mc:AlternateContent>
  <xr:revisionPtr revIDLastSave="0" documentId="10_ncr:8100000_{FFBB07DD-F9F3-4138-BB4A-79DD4E147731}" xr6:coauthVersionLast="34" xr6:coauthVersionMax="34" xr10:uidLastSave="{00000000-0000-0000-0000-000000000000}"/>
  <bookViews>
    <workbookView xWindow="240" yWindow="60" windowWidth="20055" windowHeight="795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Sheet1!$A$1:$G$36</definedName>
    <definedName name="_xlnm.Print_Area" localSheetId="1">Sheet2!$P$28:$X$47</definedName>
  </definedNames>
  <calcPr calcId="162913"/>
</workbook>
</file>

<file path=xl/calcChain.xml><?xml version="1.0" encoding="utf-8"?>
<calcChain xmlns="http://schemas.openxmlformats.org/spreadsheetml/2006/main">
  <c r="D60" i="2" l="1"/>
  <c r="E60" i="2"/>
  <c r="F60" i="2"/>
  <c r="G60" i="2"/>
  <c r="H60" i="2"/>
  <c r="I60" i="2"/>
  <c r="J60" i="2"/>
  <c r="K60" i="2"/>
  <c r="L60" i="2"/>
  <c r="C60" i="2"/>
  <c r="I35" i="2" l="1"/>
  <c r="I36" i="2"/>
  <c r="I37" i="2"/>
  <c r="I38" i="2"/>
  <c r="I39" i="2"/>
  <c r="I40" i="2"/>
  <c r="I41" i="2"/>
  <c r="I42" i="2"/>
  <c r="I43" i="2"/>
  <c r="I44" i="2"/>
  <c r="I45" i="2"/>
  <c r="I34" i="2"/>
  <c r="G46" i="2"/>
  <c r="F46" i="2"/>
  <c r="E46" i="2"/>
  <c r="D46" i="2"/>
  <c r="C46" i="2"/>
  <c r="N23" i="2"/>
  <c r="N22" i="2"/>
  <c r="N21" i="2"/>
  <c r="M22" i="2"/>
  <c r="M23" i="2"/>
  <c r="M21" i="2"/>
  <c r="N8" i="2"/>
  <c r="N9" i="2"/>
  <c r="N10" i="2"/>
  <c r="N11" i="2"/>
  <c r="N12" i="2"/>
  <c r="N13" i="2"/>
  <c r="N14" i="2"/>
  <c r="N15" i="2"/>
  <c r="N16" i="2"/>
  <c r="N17" i="2"/>
  <c r="N18" i="2"/>
  <c r="M8" i="2"/>
  <c r="M9" i="2"/>
  <c r="M10" i="2"/>
  <c r="M11" i="2"/>
  <c r="M12" i="2"/>
  <c r="M13" i="2"/>
  <c r="M14" i="2"/>
  <c r="M15" i="2"/>
  <c r="M16" i="2"/>
  <c r="M17" i="2"/>
  <c r="M18" i="2"/>
  <c r="N7" i="2"/>
  <c r="M7" i="2"/>
  <c r="K19" i="2"/>
  <c r="K24" i="2" s="1"/>
  <c r="L19" i="2"/>
  <c r="L24" i="2" s="1"/>
  <c r="J19" i="2"/>
  <c r="J24" i="2" s="1"/>
  <c r="I19" i="2"/>
  <c r="I24" i="2" s="1"/>
  <c r="G19" i="2"/>
  <c r="G24" i="2" s="1"/>
  <c r="H19" i="2"/>
  <c r="H24" i="2" s="1"/>
  <c r="E19" i="2"/>
  <c r="E24" i="2" s="1"/>
  <c r="F19" i="2"/>
  <c r="F24" i="2" s="1"/>
  <c r="D19" i="2"/>
  <c r="D24" i="2" s="1"/>
  <c r="C19" i="2"/>
  <c r="C24" i="2" s="1"/>
  <c r="F16" i="1"/>
  <c r="F13" i="1"/>
  <c r="F12" i="1"/>
  <c r="E17" i="1"/>
  <c r="F17" i="1" s="1"/>
  <c r="E16" i="1"/>
  <c r="E13" i="1"/>
  <c r="E14" i="1"/>
  <c r="F14" i="1" s="1"/>
  <c r="E15" i="1"/>
  <c r="F15" i="1" s="1"/>
  <c r="E12" i="1"/>
  <c r="E11" i="1"/>
  <c r="F6" i="1"/>
  <c r="F7" i="1"/>
  <c r="F10" i="1"/>
  <c r="F5" i="1"/>
  <c r="E6" i="1"/>
  <c r="E7" i="1"/>
  <c r="E8" i="1"/>
  <c r="F8" i="1" s="1"/>
  <c r="E9" i="1"/>
  <c r="F9" i="1" s="1"/>
  <c r="E10" i="1"/>
  <c r="E5" i="1"/>
  <c r="N19" i="2" l="1"/>
  <c r="N24" i="2" s="1"/>
  <c r="M19" i="2"/>
  <c r="M24" i="2" s="1"/>
  <c r="I46" i="2"/>
</calcChain>
</file>

<file path=xl/sharedStrings.xml><?xml version="1.0" encoding="utf-8"?>
<sst xmlns="http://schemas.openxmlformats.org/spreadsheetml/2006/main" count="147" uniqueCount="79">
  <si>
    <t>LIFTING OF BREEDER SEEDS TO FOUNDATION SEEDS AND NEXT EXPECTED CERTIFIED SEEDS OF ASC LTD.</t>
  </si>
  <si>
    <t>Crop</t>
  </si>
  <si>
    <t>Qty in Qtl</t>
  </si>
  <si>
    <t>F/S in Qtl</t>
  </si>
  <si>
    <t>C/S in qtl.</t>
  </si>
  <si>
    <t>Paddy</t>
  </si>
  <si>
    <t>Ranjit Sub-1</t>
  </si>
  <si>
    <t>Variety</t>
  </si>
  <si>
    <t>Area in Ha</t>
  </si>
  <si>
    <t>CR Dhan 500</t>
  </si>
  <si>
    <t>Chandrama</t>
  </si>
  <si>
    <t>Swarna Sub-1</t>
  </si>
  <si>
    <t>Abhisek</t>
  </si>
  <si>
    <t>Gontra Bidhan</t>
  </si>
  <si>
    <t>B/Gram</t>
  </si>
  <si>
    <t>PU-31</t>
  </si>
  <si>
    <t>Seed Rate</t>
  </si>
  <si>
    <t>40Kg/Ha</t>
  </si>
  <si>
    <t>Production</t>
  </si>
  <si>
    <t>30Qtl/Ha</t>
  </si>
  <si>
    <t>25Kg/Ha</t>
  </si>
  <si>
    <t xml:space="preserve"> </t>
  </si>
  <si>
    <t>9Qtl/Ha</t>
  </si>
  <si>
    <t>Mustard</t>
  </si>
  <si>
    <t>NPS-124</t>
  </si>
  <si>
    <t>NPS-113</t>
  </si>
  <si>
    <t>NPS-112</t>
  </si>
  <si>
    <t>NJ-17</t>
  </si>
  <si>
    <t>Lentil</t>
  </si>
  <si>
    <t>HUL-57</t>
  </si>
  <si>
    <t>WBL-77</t>
  </si>
  <si>
    <t>10Kg/Ha</t>
  </si>
  <si>
    <t>30Kg/Ha</t>
  </si>
  <si>
    <t>12Qtl/Ha</t>
  </si>
  <si>
    <t>ASSAM SEEDS CORPORATION LTD</t>
  </si>
  <si>
    <t>Sl No</t>
  </si>
  <si>
    <t>ASC Seed Farm</t>
  </si>
  <si>
    <t>Own Procurement Ranjit Sub-1</t>
  </si>
  <si>
    <t>CR Dhan-500</t>
  </si>
  <si>
    <t>Grand Total</t>
  </si>
  <si>
    <t>Dalgaon Seed Farm</t>
  </si>
  <si>
    <t>Darigaji Seed Farm</t>
  </si>
  <si>
    <t>Dhekiajuli Seed Farm</t>
  </si>
  <si>
    <t>Golakganj Seed Farm</t>
  </si>
  <si>
    <t>Dimaru Seed Farm</t>
  </si>
  <si>
    <t>Rohdoi Seed Farm</t>
  </si>
  <si>
    <t>Cherilipathar seed Farm</t>
  </si>
  <si>
    <t>Tingtingia Seed Farm</t>
  </si>
  <si>
    <t>Moinakhal Seed Farm</t>
  </si>
  <si>
    <t>Fallongani Seed Farm</t>
  </si>
  <si>
    <t>Moran Seed Farm</t>
  </si>
  <si>
    <t>Senchowa Seed Farm</t>
  </si>
  <si>
    <t>Joymati Seed Farm</t>
  </si>
  <si>
    <t>Shankar Aajan Agro co.</t>
  </si>
  <si>
    <t>Maa SHG Piplabari</t>
  </si>
  <si>
    <t>Area(Ha)</t>
  </si>
  <si>
    <t>Qty(Qtl)</t>
  </si>
  <si>
    <t>TOTAL</t>
  </si>
  <si>
    <t>GRAND TOTAL</t>
  </si>
  <si>
    <t>Note:  As per GOI allotment Abhisek 18.00qtls and Naveen 13.00qtls not lifted by ASC</t>
  </si>
  <si>
    <t>Private Farm</t>
  </si>
  <si>
    <t>Govt. Farm</t>
  </si>
  <si>
    <t>DETAILS OF PADDY BREEDER SEEDS LIFTED DURING 2018-19 &amp; UTILIZED</t>
  </si>
  <si>
    <t>DETAILS OF PADDY FOUNDATION SEEDS PRODUCED DURING 2018-19</t>
  </si>
  <si>
    <t>CR Dhan500</t>
  </si>
  <si>
    <t>Total</t>
  </si>
  <si>
    <t>Bahadur Sub-1 C/S</t>
  </si>
  <si>
    <t>DETAILS OF MUSTARD &amp; LENTIL BREEDER SEEDS LIFTED DURING 2018-19 &amp; UTILIZED</t>
  </si>
  <si>
    <t>Name of the Farm</t>
  </si>
  <si>
    <t>MUSTARD</t>
  </si>
  <si>
    <t>LENTIL</t>
  </si>
  <si>
    <t>Udalguri Farmers Co-Op</t>
  </si>
  <si>
    <t>Lakhimi Krishi Unnayan</t>
  </si>
  <si>
    <t>Shankar Azan Agro</t>
  </si>
  <si>
    <t>Barpeta Branch</t>
  </si>
  <si>
    <t>Note:  Lentil estimated production is 312.00qtls &amp; Mustard is 1000.00qtls. The certification of said produced  is pending</t>
  </si>
  <si>
    <t>PM-28</t>
  </si>
  <si>
    <t>PM-26</t>
  </si>
  <si>
    <t>PM-25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</si>
</sst>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opLeftCell="A25" workbookViewId="0">
      <selection sqref="A1:G36"/>
    </sheetView>
  </sheetViews>
  <sheetFormatPr defaultRowHeight="15" x14ac:dyDescent="0.25"/>
  <cols>
    <col min="1" max="1" width="15.7109375" customWidth="1"/>
    <col min="2" max="2" width="15.140625" customWidth="1"/>
    <col min="3" max="3" width="13.140625" customWidth="1"/>
    <col min="4" max="4" width="16.28515625" customWidth="1"/>
    <col min="5" max="5" width="17.140625" customWidth="1"/>
    <col min="6" max="6" width="15.85546875" customWidth="1"/>
  </cols>
  <sheetData>
    <row r="1" spans="1:7" ht="1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" t="s">
        <v>1</v>
      </c>
      <c r="B3" s="1" t="s">
        <v>7</v>
      </c>
      <c r="C3" s="1" t="s">
        <v>8</v>
      </c>
      <c r="D3" s="1" t="s">
        <v>2</v>
      </c>
      <c r="E3" s="1" t="s">
        <v>3</v>
      </c>
      <c r="F3" s="1" t="s">
        <v>4</v>
      </c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 t="s">
        <v>5</v>
      </c>
      <c r="B5" s="1" t="s">
        <v>6</v>
      </c>
      <c r="C5" s="2">
        <v>90.5</v>
      </c>
      <c r="D5" s="2">
        <v>36.700000000000003</v>
      </c>
      <c r="E5" s="2">
        <f>30*C5</f>
        <v>2715</v>
      </c>
      <c r="F5" s="2">
        <f>E5*100/40*30</f>
        <v>203625</v>
      </c>
    </row>
    <row r="6" spans="1:7" x14ac:dyDescent="0.25">
      <c r="A6" s="1"/>
      <c r="B6" s="1" t="s">
        <v>9</v>
      </c>
      <c r="C6" s="2">
        <v>36.5</v>
      </c>
      <c r="D6" s="2">
        <v>14.5</v>
      </c>
      <c r="E6" s="2">
        <f t="shared" ref="E6:E10" si="0">30*C6</f>
        <v>1095</v>
      </c>
      <c r="F6" s="2">
        <f t="shared" ref="F6:F10" si="1">E6*100/40*30</f>
        <v>82125</v>
      </c>
    </row>
    <row r="7" spans="1:7" x14ac:dyDescent="0.25">
      <c r="A7" s="1"/>
      <c r="B7" s="1" t="s">
        <v>10</v>
      </c>
      <c r="C7" s="2">
        <v>74</v>
      </c>
      <c r="D7" s="2">
        <v>27.6</v>
      </c>
      <c r="E7" s="2">
        <f t="shared" si="0"/>
        <v>2220</v>
      </c>
      <c r="F7" s="2">
        <f t="shared" si="1"/>
        <v>166500</v>
      </c>
    </row>
    <row r="8" spans="1:7" x14ac:dyDescent="0.25">
      <c r="A8" s="1"/>
      <c r="B8" s="1" t="s">
        <v>11</v>
      </c>
      <c r="C8" s="2">
        <v>18.75</v>
      </c>
      <c r="D8" s="2">
        <v>7.5</v>
      </c>
      <c r="E8" s="2">
        <f t="shared" si="0"/>
        <v>562.5</v>
      </c>
      <c r="F8" s="2">
        <f t="shared" si="1"/>
        <v>42187.5</v>
      </c>
    </row>
    <row r="9" spans="1:7" x14ac:dyDescent="0.25">
      <c r="A9" s="1"/>
      <c r="B9" s="1" t="s">
        <v>12</v>
      </c>
      <c r="C9" s="2">
        <v>45</v>
      </c>
      <c r="D9" s="2">
        <v>18</v>
      </c>
      <c r="E9" s="2">
        <f t="shared" si="0"/>
        <v>1350</v>
      </c>
      <c r="F9" s="2">
        <f t="shared" si="1"/>
        <v>101250</v>
      </c>
    </row>
    <row r="10" spans="1:7" x14ac:dyDescent="0.25">
      <c r="A10" s="1"/>
      <c r="B10" s="1" t="s">
        <v>13</v>
      </c>
      <c r="C10" s="2">
        <v>25</v>
      </c>
      <c r="D10" s="2">
        <v>10</v>
      </c>
      <c r="E10" s="2">
        <f t="shared" si="0"/>
        <v>750</v>
      </c>
      <c r="F10" s="2">
        <f t="shared" si="1"/>
        <v>56250</v>
      </c>
    </row>
    <row r="11" spans="1:7" x14ac:dyDescent="0.25">
      <c r="A11" s="1" t="s">
        <v>14</v>
      </c>
      <c r="B11" s="3" t="s">
        <v>15</v>
      </c>
      <c r="C11" s="4">
        <v>100</v>
      </c>
      <c r="D11" s="4">
        <v>28.75</v>
      </c>
      <c r="E11" s="4">
        <f>C11*9</f>
        <v>900</v>
      </c>
      <c r="F11" s="4">
        <v>32400</v>
      </c>
    </row>
    <row r="12" spans="1:7" x14ac:dyDescent="0.25">
      <c r="A12" s="1" t="s">
        <v>23</v>
      </c>
      <c r="B12" s="3" t="s">
        <v>24</v>
      </c>
      <c r="C12" s="4">
        <v>10</v>
      </c>
      <c r="D12" s="4">
        <v>1</v>
      </c>
      <c r="E12" s="4">
        <f>C12*9</f>
        <v>90</v>
      </c>
      <c r="F12" s="4">
        <f>E12*100/10*9</f>
        <v>8100</v>
      </c>
    </row>
    <row r="13" spans="1:7" x14ac:dyDescent="0.25">
      <c r="A13" s="1"/>
      <c r="B13" s="3" t="s">
        <v>25</v>
      </c>
      <c r="C13" s="4">
        <v>5</v>
      </c>
      <c r="D13" s="4">
        <v>0.5</v>
      </c>
      <c r="E13" s="4">
        <f t="shared" ref="E13:E15" si="2">C13*9</f>
        <v>45</v>
      </c>
      <c r="F13" s="4">
        <f t="shared" ref="F13:F15" si="3">E13*100/10*9</f>
        <v>4050</v>
      </c>
    </row>
    <row r="14" spans="1:7" x14ac:dyDescent="0.25">
      <c r="A14" s="1"/>
      <c r="B14" s="3" t="s">
        <v>26</v>
      </c>
      <c r="C14" s="4">
        <v>10</v>
      </c>
      <c r="D14" s="4">
        <v>1</v>
      </c>
      <c r="E14" s="4">
        <f t="shared" si="2"/>
        <v>90</v>
      </c>
      <c r="F14" s="4">
        <f t="shared" si="3"/>
        <v>8100</v>
      </c>
    </row>
    <row r="15" spans="1:7" x14ac:dyDescent="0.25">
      <c r="A15" s="1"/>
      <c r="B15" s="3" t="s">
        <v>27</v>
      </c>
      <c r="C15" s="4">
        <v>3</v>
      </c>
      <c r="D15" s="4">
        <v>0.3</v>
      </c>
      <c r="E15" s="4">
        <f t="shared" si="2"/>
        <v>27</v>
      </c>
      <c r="F15" s="4">
        <f t="shared" si="3"/>
        <v>2430</v>
      </c>
    </row>
    <row r="16" spans="1:7" x14ac:dyDescent="0.25">
      <c r="A16" s="1" t="s">
        <v>28</v>
      </c>
      <c r="B16" s="3" t="s">
        <v>29</v>
      </c>
      <c r="C16" s="4">
        <v>19.5</v>
      </c>
      <c r="D16" s="4">
        <v>5.85</v>
      </c>
      <c r="E16" s="4">
        <f>12*C16</f>
        <v>234</v>
      </c>
      <c r="F16" s="4">
        <f>E16*100/30*12</f>
        <v>9360</v>
      </c>
    </row>
    <row r="17" spans="1:6" x14ac:dyDescent="0.25">
      <c r="A17" s="1"/>
      <c r="B17" s="3" t="s">
        <v>30</v>
      </c>
      <c r="C17" s="4">
        <v>11.7</v>
      </c>
      <c r="D17" s="4">
        <v>3.5</v>
      </c>
      <c r="E17" s="4">
        <f>12*C17</f>
        <v>140.39999999999998</v>
      </c>
      <c r="F17" s="4">
        <f>E17*100/30*12</f>
        <v>5615.9999999999991</v>
      </c>
    </row>
    <row r="18" spans="1:6" x14ac:dyDescent="0.25">
      <c r="A18" s="5"/>
      <c r="B18" s="6"/>
      <c r="C18" s="7"/>
      <c r="D18" s="7"/>
      <c r="E18" s="7"/>
      <c r="F18" s="7"/>
    </row>
    <row r="19" spans="1:6" x14ac:dyDescent="0.25">
      <c r="A19" s="5"/>
      <c r="B19" s="6"/>
      <c r="C19" s="7"/>
      <c r="D19" s="7"/>
      <c r="E19" s="7"/>
      <c r="F19" s="7"/>
    </row>
    <row r="22" spans="1:6" x14ac:dyDescent="0.25">
      <c r="A22" t="s">
        <v>5</v>
      </c>
    </row>
    <row r="23" spans="1:6" x14ac:dyDescent="0.25">
      <c r="A23" t="s">
        <v>16</v>
      </c>
      <c r="B23" t="s">
        <v>17</v>
      </c>
    </row>
    <row r="24" spans="1:6" x14ac:dyDescent="0.25">
      <c r="A24" t="s">
        <v>18</v>
      </c>
      <c r="B24" t="s">
        <v>19</v>
      </c>
    </row>
    <row r="26" spans="1:6" x14ac:dyDescent="0.25">
      <c r="A26" t="s">
        <v>14</v>
      </c>
      <c r="B26" t="s">
        <v>21</v>
      </c>
    </row>
    <row r="27" spans="1:6" x14ac:dyDescent="0.25">
      <c r="A27" t="s">
        <v>16</v>
      </c>
      <c r="B27" t="s">
        <v>20</v>
      </c>
    </row>
    <row r="28" spans="1:6" x14ac:dyDescent="0.25">
      <c r="A28" t="s">
        <v>18</v>
      </c>
      <c r="B28" t="s">
        <v>22</v>
      </c>
    </row>
    <row r="30" spans="1:6" x14ac:dyDescent="0.25">
      <c r="A30" t="s">
        <v>23</v>
      </c>
    </row>
    <row r="31" spans="1:6" x14ac:dyDescent="0.25">
      <c r="A31" t="s">
        <v>16</v>
      </c>
      <c r="B31" t="s">
        <v>31</v>
      </c>
    </row>
    <row r="32" spans="1:6" x14ac:dyDescent="0.25">
      <c r="A32" t="s">
        <v>18</v>
      </c>
      <c r="B32" t="s">
        <v>22</v>
      </c>
    </row>
    <row r="34" spans="1:2" x14ac:dyDescent="0.25">
      <c r="A34" t="s">
        <v>28</v>
      </c>
    </row>
    <row r="35" spans="1:2" x14ac:dyDescent="0.25">
      <c r="A35" t="s">
        <v>16</v>
      </c>
      <c r="B35" t="s">
        <v>32</v>
      </c>
    </row>
    <row r="36" spans="1:2" x14ac:dyDescent="0.25">
      <c r="A36" t="s">
        <v>18</v>
      </c>
      <c r="B36" t="s">
        <v>33</v>
      </c>
    </row>
  </sheetData>
  <mergeCells count="1">
    <mergeCell ref="A1:G2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tabSelected="1" topLeftCell="A35" workbookViewId="0">
      <selection activeCell="C51" sqref="C51:H51"/>
    </sheetView>
  </sheetViews>
  <sheetFormatPr defaultRowHeight="15" x14ac:dyDescent="0.25"/>
  <cols>
    <col min="1" max="1" width="5.5703125" customWidth="1"/>
    <col min="2" max="2" width="22.85546875" customWidth="1"/>
    <col min="7" max="7" width="10.140625" customWidth="1"/>
    <col min="8" max="8" width="12" customWidth="1"/>
    <col min="9" max="9" width="11.7109375" customWidth="1"/>
    <col min="16" max="16" width="5.42578125" customWidth="1"/>
    <col min="17" max="17" width="25.7109375" customWidth="1"/>
    <col min="18" max="18" width="15" customWidth="1"/>
    <col min="19" max="19" width="14.28515625" customWidth="1"/>
    <col min="20" max="20" width="15" customWidth="1"/>
    <col min="21" max="21" width="12.7109375" customWidth="1"/>
    <col min="22" max="23" width="14.5703125" customWidth="1"/>
    <col min="24" max="24" width="15.140625" customWidth="1"/>
  </cols>
  <sheetData>
    <row r="1" spans="1:16" x14ac:dyDescent="0.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x14ac:dyDescent="0.25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6" x14ac:dyDescent="0.25">
      <c r="A4" s="19" t="s">
        <v>35</v>
      </c>
      <c r="B4" s="19" t="s">
        <v>36</v>
      </c>
      <c r="C4" s="19" t="s">
        <v>37</v>
      </c>
      <c r="D4" s="19"/>
      <c r="E4" s="21" t="s">
        <v>38</v>
      </c>
      <c r="F4" s="21"/>
      <c r="G4" s="21" t="s">
        <v>10</v>
      </c>
      <c r="H4" s="21"/>
      <c r="I4" s="21" t="s">
        <v>11</v>
      </c>
      <c r="J4" s="21"/>
      <c r="K4" s="21" t="s">
        <v>13</v>
      </c>
      <c r="L4" s="21"/>
      <c r="M4" s="21" t="s">
        <v>39</v>
      </c>
      <c r="N4" s="21"/>
      <c r="O4" s="20"/>
      <c r="P4" s="20"/>
    </row>
    <row r="5" spans="1:16" x14ac:dyDescent="0.25">
      <c r="A5" s="19"/>
      <c r="B5" s="19"/>
      <c r="C5" s="19"/>
      <c r="D5" s="19"/>
      <c r="E5" s="21"/>
      <c r="F5" s="21"/>
      <c r="G5" s="21"/>
      <c r="H5" s="21"/>
      <c r="I5" s="21"/>
      <c r="J5" s="21"/>
      <c r="K5" s="21"/>
      <c r="L5" s="21"/>
      <c r="M5" s="21"/>
      <c r="N5" s="21"/>
      <c r="O5" s="20"/>
      <c r="P5" s="20"/>
    </row>
    <row r="6" spans="1:16" x14ac:dyDescent="0.25">
      <c r="A6" s="9"/>
      <c r="B6" s="9" t="s">
        <v>61</v>
      </c>
      <c r="C6" s="9" t="s">
        <v>55</v>
      </c>
      <c r="D6" s="9" t="s">
        <v>56</v>
      </c>
      <c r="E6" s="9" t="s">
        <v>55</v>
      </c>
      <c r="F6" s="9" t="s">
        <v>56</v>
      </c>
      <c r="G6" s="9" t="s">
        <v>55</v>
      </c>
      <c r="H6" s="9" t="s">
        <v>56</v>
      </c>
      <c r="I6" s="9" t="s">
        <v>55</v>
      </c>
      <c r="J6" s="9" t="s">
        <v>56</v>
      </c>
      <c r="K6" s="9" t="s">
        <v>55</v>
      </c>
      <c r="L6" s="9" t="s">
        <v>56</v>
      </c>
      <c r="M6" s="9" t="s">
        <v>55</v>
      </c>
      <c r="N6" s="9" t="s">
        <v>56</v>
      </c>
      <c r="O6" s="8"/>
      <c r="P6" s="8"/>
    </row>
    <row r="7" spans="1:16" x14ac:dyDescent="0.25">
      <c r="A7" s="1">
        <v>1</v>
      </c>
      <c r="B7" s="1" t="s">
        <v>40</v>
      </c>
      <c r="C7" s="10">
        <v>37.5</v>
      </c>
      <c r="D7" s="11">
        <v>15</v>
      </c>
      <c r="E7" s="11">
        <v>10</v>
      </c>
      <c r="F7" s="11">
        <v>4</v>
      </c>
      <c r="G7" s="11">
        <v>7.5</v>
      </c>
      <c r="H7" s="11">
        <v>3</v>
      </c>
      <c r="I7" s="1"/>
      <c r="J7" s="1"/>
      <c r="K7" s="1"/>
      <c r="L7" s="1"/>
      <c r="M7" s="11">
        <f>C7+E7+G7+I7+K7</f>
        <v>55</v>
      </c>
      <c r="N7" s="11">
        <f>D7+F7+H7+J7+L7</f>
        <v>22</v>
      </c>
    </row>
    <row r="8" spans="1:16" x14ac:dyDescent="0.25">
      <c r="A8" s="1">
        <v>2</v>
      </c>
      <c r="B8" s="1" t="s">
        <v>41</v>
      </c>
      <c r="C8" s="11">
        <v>22.5</v>
      </c>
      <c r="D8" s="11">
        <v>9</v>
      </c>
      <c r="E8" s="11">
        <v>10</v>
      </c>
      <c r="F8" s="11">
        <v>4</v>
      </c>
      <c r="G8" s="11">
        <v>22.5</v>
      </c>
      <c r="H8" s="11">
        <v>9</v>
      </c>
      <c r="I8" s="1"/>
      <c r="J8" s="1"/>
      <c r="K8" s="1"/>
      <c r="L8" s="1"/>
      <c r="M8" s="11">
        <f t="shared" ref="M8:M18" si="0">C8+E8+G8+I8+K8</f>
        <v>55</v>
      </c>
      <c r="N8" s="11">
        <f t="shared" ref="N8:N18" si="1">D8+F8+H8+J8+L8</f>
        <v>22</v>
      </c>
    </row>
    <row r="9" spans="1:16" x14ac:dyDescent="0.25">
      <c r="A9" s="1">
        <v>3</v>
      </c>
      <c r="B9" s="1" t="s">
        <v>42</v>
      </c>
      <c r="C9" s="11"/>
      <c r="D9" s="11"/>
      <c r="E9" s="11">
        <v>2</v>
      </c>
      <c r="F9" s="11">
        <v>0.8</v>
      </c>
      <c r="G9" s="11">
        <v>7.5</v>
      </c>
      <c r="H9" s="11">
        <v>3</v>
      </c>
      <c r="I9" s="1"/>
      <c r="J9" s="1"/>
      <c r="K9" s="11">
        <v>8</v>
      </c>
      <c r="L9" s="11">
        <v>3.2</v>
      </c>
      <c r="M9" s="11">
        <f t="shared" si="0"/>
        <v>17.5</v>
      </c>
      <c r="N9" s="11">
        <f t="shared" si="1"/>
        <v>7</v>
      </c>
    </row>
    <row r="10" spans="1:16" x14ac:dyDescent="0.25">
      <c r="A10" s="1">
        <v>4</v>
      </c>
      <c r="B10" s="1" t="s">
        <v>43</v>
      </c>
      <c r="C10" s="11"/>
      <c r="D10" s="11"/>
      <c r="E10" s="11">
        <v>5</v>
      </c>
      <c r="F10" s="11">
        <v>2</v>
      </c>
      <c r="G10" s="11">
        <v>5</v>
      </c>
      <c r="H10" s="11">
        <v>2</v>
      </c>
      <c r="I10" s="1"/>
      <c r="J10" s="1"/>
      <c r="K10" s="11">
        <v>8</v>
      </c>
      <c r="L10" s="11">
        <v>3.2</v>
      </c>
      <c r="M10" s="11">
        <f t="shared" si="0"/>
        <v>18</v>
      </c>
      <c r="N10" s="11">
        <f t="shared" si="1"/>
        <v>7.2</v>
      </c>
    </row>
    <row r="11" spans="1:16" x14ac:dyDescent="0.25">
      <c r="A11" s="1">
        <v>5</v>
      </c>
      <c r="B11" s="1" t="s">
        <v>44</v>
      </c>
      <c r="C11" s="11"/>
      <c r="D11" s="11"/>
      <c r="E11" s="11"/>
      <c r="F11" s="11"/>
      <c r="G11" s="11">
        <v>5</v>
      </c>
      <c r="H11" s="11">
        <v>2</v>
      </c>
      <c r="I11" s="1"/>
      <c r="J11" s="1"/>
      <c r="K11" s="11">
        <v>5</v>
      </c>
      <c r="L11" s="11">
        <v>2</v>
      </c>
      <c r="M11" s="11">
        <f t="shared" si="0"/>
        <v>10</v>
      </c>
      <c r="N11" s="11">
        <f t="shared" si="1"/>
        <v>4</v>
      </c>
    </row>
    <row r="12" spans="1:16" x14ac:dyDescent="0.25">
      <c r="A12" s="1">
        <v>6</v>
      </c>
      <c r="B12" s="1" t="s">
        <v>45</v>
      </c>
      <c r="C12" s="11"/>
      <c r="D12" s="11"/>
      <c r="E12" s="11"/>
      <c r="F12" s="11"/>
      <c r="G12" s="11">
        <v>5</v>
      </c>
      <c r="H12" s="11">
        <v>2</v>
      </c>
      <c r="I12" s="11">
        <v>5</v>
      </c>
      <c r="J12" s="11">
        <v>2</v>
      </c>
      <c r="K12" s="1"/>
      <c r="L12" s="1"/>
      <c r="M12" s="11">
        <f t="shared" si="0"/>
        <v>10</v>
      </c>
      <c r="N12" s="11">
        <f t="shared" si="1"/>
        <v>4</v>
      </c>
    </row>
    <row r="13" spans="1:16" x14ac:dyDescent="0.25">
      <c r="A13" s="1">
        <v>7</v>
      </c>
      <c r="B13" s="1" t="s">
        <v>46</v>
      </c>
      <c r="C13" s="11"/>
      <c r="D13" s="11"/>
      <c r="E13" s="11"/>
      <c r="F13" s="11"/>
      <c r="G13" s="1"/>
      <c r="H13" s="1"/>
      <c r="I13" s="11">
        <v>10</v>
      </c>
      <c r="J13" s="11">
        <v>4</v>
      </c>
      <c r="K13" s="1"/>
      <c r="L13" s="1"/>
      <c r="M13" s="11">
        <f t="shared" si="0"/>
        <v>10</v>
      </c>
      <c r="N13" s="11">
        <f t="shared" si="1"/>
        <v>4</v>
      </c>
    </row>
    <row r="14" spans="1:16" x14ac:dyDescent="0.25">
      <c r="A14" s="1">
        <v>8</v>
      </c>
      <c r="B14" s="1" t="s">
        <v>47</v>
      </c>
      <c r="C14" s="11"/>
      <c r="D14" s="11"/>
      <c r="E14" s="11">
        <v>4</v>
      </c>
      <c r="F14" s="11">
        <v>1.6</v>
      </c>
      <c r="G14" s="1"/>
      <c r="H14" s="1"/>
      <c r="I14" s="11">
        <v>4</v>
      </c>
      <c r="J14" s="11">
        <v>1.6</v>
      </c>
      <c r="K14" s="1"/>
      <c r="L14" s="1"/>
      <c r="M14" s="11">
        <f t="shared" si="0"/>
        <v>8</v>
      </c>
      <c r="N14" s="11">
        <f t="shared" si="1"/>
        <v>3.2</v>
      </c>
    </row>
    <row r="15" spans="1:16" x14ac:dyDescent="0.25">
      <c r="A15" s="1">
        <v>9</v>
      </c>
      <c r="B15" s="1" t="s">
        <v>48</v>
      </c>
      <c r="C15" s="11"/>
      <c r="D15" s="11"/>
      <c r="E15" s="1"/>
      <c r="F15" s="1"/>
      <c r="G15" s="11">
        <v>4</v>
      </c>
      <c r="H15" s="11">
        <v>1.6</v>
      </c>
      <c r="I15" s="11"/>
      <c r="J15" s="11"/>
      <c r="K15" s="11">
        <v>4</v>
      </c>
      <c r="L15" s="11">
        <v>1.6</v>
      </c>
      <c r="M15" s="11">
        <f t="shared" si="0"/>
        <v>8</v>
      </c>
      <c r="N15" s="11">
        <f t="shared" si="1"/>
        <v>3.2</v>
      </c>
    </row>
    <row r="16" spans="1:16" x14ac:dyDescent="0.25">
      <c r="A16" s="1">
        <v>10</v>
      </c>
      <c r="B16" s="1" t="s">
        <v>49</v>
      </c>
      <c r="C16" s="11"/>
      <c r="D16" s="11"/>
      <c r="E16" s="1"/>
      <c r="F16" s="1"/>
      <c r="G16" s="11">
        <v>4</v>
      </c>
      <c r="H16" s="11">
        <v>1.6</v>
      </c>
      <c r="I16" s="11">
        <v>4</v>
      </c>
      <c r="J16" s="11">
        <v>1.6</v>
      </c>
      <c r="K16" s="1"/>
      <c r="L16" s="1"/>
      <c r="M16" s="11">
        <f t="shared" si="0"/>
        <v>8</v>
      </c>
      <c r="N16" s="11">
        <f t="shared" si="1"/>
        <v>3.2</v>
      </c>
    </row>
    <row r="17" spans="1:14" x14ac:dyDescent="0.25">
      <c r="A17" s="1">
        <v>11</v>
      </c>
      <c r="B17" s="1" t="s">
        <v>50</v>
      </c>
      <c r="C17" s="11">
        <v>3</v>
      </c>
      <c r="D17" s="11">
        <v>1</v>
      </c>
      <c r="E17" s="1"/>
      <c r="F17" s="1"/>
      <c r="G17" s="1"/>
      <c r="H17" s="1"/>
      <c r="I17" s="11"/>
      <c r="J17" s="11"/>
      <c r="K17" s="1"/>
      <c r="L17" s="1"/>
      <c r="M17" s="11">
        <f t="shared" si="0"/>
        <v>3</v>
      </c>
      <c r="N17" s="11">
        <f t="shared" si="1"/>
        <v>1</v>
      </c>
    </row>
    <row r="18" spans="1:14" x14ac:dyDescent="0.25">
      <c r="A18" s="1">
        <v>12</v>
      </c>
      <c r="B18" s="1" t="s">
        <v>51</v>
      </c>
      <c r="C18" s="11"/>
      <c r="D18" s="11"/>
      <c r="E18" s="1"/>
      <c r="F18" s="1"/>
      <c r="G18" s="1"/>
      <c r="H18" s="1"/>
      <c r="I18" s="11">
        <v>3.5</v>
      </c>
      <c r="J18" s="11">
        <v>1.4</v>
      </c>
      <c r="K18" s="1"/>
      <c r="L18" s="1"/>
      <c r="M18" s="11">
        <f t="shared" si="0"/>
        <v>3.5</v>
      </c>
      <c r="N18" s="11">
        <f t="shared" si="1"/>
        <v>1.4</v>
      </c>
    </row>
    <row r="19" spans="1:14" x14ac:dyDescent="0.25">
      <c r="A19" s="1"/>
      <c r="B19" s="13" t="s">
        <v>57</v>
      </c>
      <c r="C19" s="12">
        <f>SUM(C7:C18)</f>
        <v>63</v>
      </c>
      <c r="D19" s="12">
        <f>SUM(D7:D18)</f>
        <v>25</v>
      </c>
      <c r="E19" s="12">
        <f t="shared" ref="E19:F19" si="2">SUM(E7:E18)</f>
        <v>31</v>
      </c>
      <c r="F19" s="12">
        <f t="shared" si="2"/>
        <v>12.4</v>
      </c>
      <c r="G19" s="12">
        <f t="shared" ref="G19" si="3">SUM(G7:G18)</f>
        <v>60.5</v>
      </c>
      <c r="H19" s="12">
        <f t="shared" ref="H19:J19" si="4">SUM(H7:H18)</f>
        <v>24.200000000000003</v>
      </c>
      <c r="I19" s="12">
        <f t="shared" si="4"/>
        <v>26.5</v>
      </c>
      <c r="J19" s="12">
        <f t="shared" si="4"/>
        <v>10.6</v>
      </c>
      <c r="K19" s="12">
        <f t="shared" ref="K19" si="5">SUM(K7:K18)</f>
        <v>25</v>
      </c>
      <c r="L19" s="12">
        <f t="shared" ref="L19" si="6">SUM(L7:L18)</f>
        <v>10</v>
      </c>
      <c r="M19" s="12">
        <f t="shared" ref="M19" si="7">SUM(M7:M18)</f>
        <v>206</v>
      </c>
      <c r="N19" s="12">
        <f t="shared" ref="N19" si="8">SUM(N7:N18)</f>
        <v>82.200000000000017</v>
      </c>
    </row>
    <row r="20" spans="1:14" x14ac:dyDescent="0.25">
      <c r="A20" s="1"/>
      <c r="B20" s="13" t="s">
        <v>60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">
        <v>1</v>
      </c>
      <c r="B21" s="1" t="s">
        <v>52</v>
      </c>
      <c r="C21" s="11">
        <v>2.5</v>
      </c>
      <c r="D21" s="11">
        <v>1</v>
      </c>
      <c r="E21" s="1"/>
      <c r="F21" s="1"/>
      <c r="G21" s="1"/>
      <c r="H21" s="1"/>
      <c r="I21" s="1"/>
      <c r="J21" s="1"/>
      <c r="K21" s="1"/>
      <c r="L21" s="1"/>
      <c r="M21" s="12">
        <f>C21+E21+G21+I21+K21</f>
        <v>2.5</v>
      </c>
      <c r="N21" s="12">
        <f>D21+F21+H21+J21+L21</f>
        <v>1</v>
      </c>
    </row>
    <row r="22" spans="1:14" x14ac:dyDescent="0.25">
      <c r="A22" s="1">
        <v>2</v>
      </c>
      <c r="B22" s="1" t="s">
        <v>53</v>
      </c>
      <c r="C22" s="11">
        <v>22.5</v>
      </c>
      <c r="D22" s="11">
        <v>9</v>
      </c>
      <c r="E22" s="1"/>
      <c r="F22" s="1"/>
      <c r="G22" s="11">
        <v>22.5</v>
      </c>
      <c r="H22" s="11">
        <v>5.8</v>
      </c>
      <c r="I22" s="1"/>
      <c r="J22" s="1"/>
      <c r="K22" s="1"/>
      <c r="L22" s="1"/>
      <c r="M22" s="12">
        <f t="shared" ref="M22:M23" si="9">C22+E22+G22+I22+K22</f>
        <v>45</v>
      </c>
      <c r="N22" s="12">
        <f>D22+F22+H22+J22+L22</f>
        <v>14.8</v>
      </c>
    </row>
    <row r="23" spans="1:14" x14ac:dyDescent="0.25">
      <c r="A23" s="1">
        <v>3</v>
      </c>
      <c r="B23" s="1" t="s">
        <v>54</v>
      </c>
      <c r="C23" s="11">
        <v>37.5</v>
      </c>
      <c r="D23" s="11">
        <v>15</v>
      </c>
      <c r="E23" s="1"/>
      <c r="F23" s="1"/>
      <c r="G23" s="1"/>
      <c r="H23" s="1"/>
      <c r="I23" s="1"/>
      <c r="J23" s="1"/>
      <c r="K23" s="1"/>
      <c r="L23" s="1"/>
      <c r="M23" s="12">
        <f t="shared" si="9"/>
        <v>37.5</v>
      </c>
      <c r="N23" s="12">
        <f>D23+F23+H23+J23+L23</f>
        <v>15</v>
      </c>
    </row>
    <row r="24" spans="1:14" x14ac:dyDescent="0.25">
      <c r="A24" s="1"/>
      <c r="B24" s="13" t="s">
        <v>58</v>
      </c>
      <c r="C24" s="12">
        <f>SUM(C19:C23)</f>
        <v>125.5</v>
      </c>
      <c r="D24" s="12">
        <f>SUM(D19:D23)</f>
        <v>50</v>
      </c>
      <c r="E24" s="12">
        <f t="shared" ref="E24:H24" si="10">SUM(E19:E23)</f>
        <v>31</v>
      </c>
      <c r="F24" s="12">
        <f t="shared" si="10"/>
        <v>12.4</v>
      </c>
      <c r="G24" s="12">
        <f t="shared" si="10"/>
        <v>83</v>
      </c>
      <c r="H24" s="12">
        <f t="shared" si="10"/>
        <v>30.000000000000004</v>
      </c>
      <c r="I24" s="12">
        <f t="shared" ref="I24" si="11">SUM(I19:I23)</f>
        <v>26.5</v>
      </c>
      <c r="J24" s="12">
        <f t="shared" ref="J24" si="12">SUM(J19:J23)</f>
        <v>10.6</v>
      </c>
      <c r="K24" s="12">
        <f t="shared" ref="K24" si="13">SUM(K19:K23)</f>
        <v>25</v>
      </c>
      <c r="L24" s="12">
        <f t="shared" ref="L24" si="14">SUM(L19:L23)</f>
        <v>10</v>
      </c>
      <c r="M24" s="12">
        <f t="shared" ref="M24" si="15">SUM(M19:M23)</f>
        <v>291</v>
      </c>
      <c r="N24" s="12">
        <f t="shared" ref="N24" si="16">SUM(N19:N23)</f>
        <v>113.00000000000001</v>
      </c>
    </row>
    <row r="26" spans="1:14" x14ac:dyDescent="0.25">
      <c r="A26" t="s">
        <v>59</v>
      </c>
    </row>
    <row r="28" spans="1:14" x14ac:dyDescent="0.25">
      <c r="A28" s="20" t="s">
        <v>34</v>
      </c>
      <c r="B28" s="20"/>
      <c r="C28" s="20"/>
      <c r="D28" s="20"/>
      <c r="E28" s="20"/>
      <c r="F28" s="20"/>
      <c r="G28" s="20"/>
      <c r="H28" s="20"/>
      <c r="I28" s="20"/>
    </row>
    <row r="29" spans="1:14" x14ac:dyDescent="0.25">
      <c r="A29" s="20" t="s">
        <v>63</v>
      </c>
      <c r="B29" s="20"/>
      <c r="C29" s="20"/>
      <c r="D29" s="20"/>
      <c r="E29" s="20"/>
      <c r="F29" s="20"/>
      <c r="G29" s="20"/>
      <c r="H29" s="20"/>
      <c r="I29" s="20"/>
    </row>
    <row r="31" spans="1:14" x14ac:dyDescent="0.25">
      <c r="A31" s="19" t="s">
        <v>35</v>
      </c>
      <c r="B31" s="19" t="s">
        <v>36</v>
      </c>
      <c r="C31" s="19" t="s">
        <v>6</v>
      </c>
      <c r="D31" s="21" t="s">
        <v>64</v>
      </c>
      <c r="E31" s="21" t="s">
        <v>10</v>
      </c>
      <c r="F31" s="21" t="s">
        <v>11</v>
      </c>
      <c r="G31" s="21" t="s">
        <v>13</v>
      </c>
      <c r="H31" s="22" t="s">
        <v>66</v>
      </c>
      <c r="I31" s="21" t="s">
        <v>65</v>
      </c>
    </row>
    <row r="32" spans="1:14" x14ac:dyDescent="0.25">
      <c r="A32" s="19"/>
      <c r="B32" s="19"/>
      <c r="C32" s="19"/>
      <c r="D32" s="21"/>
      <c r="E32" s="21"/>
      <c r="F32" s="21"/>
      <c r="G32" s="21"/>
      <c r="H32" s="23"/>
      <c r="I32" s="21"/>
    </row>
    <row r="33" spans="1:9" x14ac:dyDescent="0.25">
      <c r="A33" s="9"/>
      <c r="B33" s="9" t="s">
        <v>21</v>
      </c>
      <c r="C33" s="9" t="s">
        <v>56</v>
      </c>
      <c r="D33" s="9" t="s">
        <v>56</v>
      </c>
      <c r="E33" s="9" t="s">
        <v>56</v>
      </c>
      <c r="F33" s="9" t="s">
        <v>56</v>
      </c>
      <c r="G33" s="9" t="s">
        <v>56</v>
      </c>
      <c r="H33" s="9"/>
      <c r="I33" s="9" t="s">
        <v>56</v>
      </c>
    </row>
    <row r="34" spans="1:9" x14ac:dyDescent="0.25">
      <c r="A34" s="1">
        <v>1</v>
      </c>
      <c r="B34" s="1" t="s">
        <v>40</v>
      </c>
      <c r="C34" s="2">
        <v>1050</v>
      </c>
      <c r="D34" s="2"/>
      <c r="E34" s="2"/>
      <c r="F34" s="14"/>
      <c r="G34" s="14"/>
      <c r="H34" s="14"/>
      <c r="I34" s="2">
        <f>SUM(C34:H34)</f>
        <v>1050</v>
      </c>
    </row>
    <row r="35" spans="1:9" x14ac:dyDescent="0.25">
      <c r="A35" s="1">
        <v>2</v>
      </c>
      <c r="B35" s="1" t="s">
        <v>41</v>
      </c>
      <c r="C35" s="2">
        <v>437.7</v>
      </c>
      <c r="D35" s="2"/>
      <c r="E35" s="2">
        <v>528.54999999999995</v>
      </c>
      <c r="F35" s="14"/>
      <c r="G35" s="14"/>
      <c r="H35" s="14"/>
      <c r="I35" s="2">
        <f t="shared" ref="I35:I45" si="17">SUM(C35:H35)</f>
        <v>966.25</v>
      </c>
    </row>
    <row r="36" spans="1:9" x14ac:dyDescent="0.25">
      <c r="A36" s="1">
        <v>3</v>
      </c>
      <c r="B36" s="1" t="s">
        <v>42</v>
      </c>
      <c r="C36" s="2">
        <v>98.5</v>
      </c>
      <c r="D36" s="2"/>
      <c r="E36" s="2">
        <v>229.4</v>
      </c>
      <c r="F36" s="14"/>
      <c r="G36" s="2">
        <v>223</v>
      </c>
      <c r="H36" s="2"/>
      <c r="I36" s="2">
        <f t="shared" si="17"/>
        <v>550.9</v>
      </c>
    </row>
    <row r="37" spans="1:9" x14ac:dyDescent="0.25">
      <c r="A37" s="1">
        <v>4</v>
      </c>
      <c r="B37" s="1" t="s">
        <v>43</v>
      </c>
      <c r="C37" s="2">
        <v>90</v>
      </c>
      <c r="D37" s="2">
        <v>18</v>
      </c>
      <c r="E37" s="2"/>
      <c r="F37" s="2">
        <v>95</v>
      </c>
      <c r="G37" s="2"/>
      <c r="H37" s="2"/>
      <c r="I37" s="2">
        <f t="shared" si="17"/>
        <v>203</v>
      </c>
    </row>
    <row r="38" spans="1:9" x14ac:dyDescent="0.25">
      <c r="A38" s="1">
        <v>5</v>
      </c>
      <c r="B38" s="1" t="s">
        <v>44</v>
      </c>
      <c r="C38" s="2"/>
      <c r="D38" s="2"/>
      <c r="E38" s="2">
        <v>110</v>
      </c>
      <c r="F38" s="14"/>
      <c r="G38" s="2"/>
      <c r="H38" s="2">
        <v>150</v>
      </c>
      <c r="I38" s="2">
        <f t="shared" si="17"/>
        <v>260</v>
      </c>
    </row>
    <row r="39" spans="1:9" x14ac:dyDescent="0.25">
      <c r="A39" s="1">
        <v>6</v>
      </c>
      <c r="B39" s="1" t="s">
        <v>45</v>
      </c>
      <c r="C39" s="2"/>
      <c r="D39" s="2"/>
      <c r="E39" s="2">
        <v>90</v>
      </c>
      <c r="F39" s="2">
        <v>156</v>
      </c>
      <c r="G39" s="14"/>
      <c r="H39" s="14"/>
      <c r="I39" s="2">
        <f t="shared" si="17"/>
        <v>246</v>
      </c>
    </row>
    <row r="40" spans="1:9" x14ac:dyDescent="0.25">
      <c r="A40" s="1">
        <v>7</v>
      </c>
      <c r="B40" s="1" t="s">
        <v>46</v>
      </c>
      <c r="C40" s="2"/>
      <c r="D40" s="2">
        <v>70</v>
      </c>
      <c r="E40" s="14"/>
      <c r="F40" s="2">
        <v>160</v>
      </c>
      <c r="G40" s="14"/>
      <c r="H40" s="14"/>
      <c r="I40" s="2">
        <f t="shared" si="17"/>
        <v>230</v>
      </c>
    </row>
    <row r="41" spans="1:9" x14ac:dyDescent="0.25">
      <c r="A41" s="1">
        <v>8</v>
      </c>
      <c r="B41" s="1" t="s">
        <v>47</v>
      </c>
      <c r="C41" s="2"/>
      <c r="D41" s="2"/>
      <c r="E41" s="14"/>
      <c r="F41" s="2">
        <v>21</v>
      </c>
      <c r="G41" s="14"/>
      <c r="H41" s="14"/>
      <c r="I41" s="2">
        <f t="shared" si="17"/>
        <v>21</v>
      </c>
    </row>
    <row r="42" spans="1:9" x14ac:dyDescent="0.25">
      <c r="A42" s="1">
        <v>9</v>
      </c>
      <c r="B42" s="1" t="s">
        <v>48</v>
      </c>
      <c r="C42" s="2"/>
      <c r="D42" s="2">
        <v>60</v>
      </c>
      <c r="E42" s="2"/>
      <c r="F42" s="2"/>
      <c r="G42" s="2"/>
      <c r="H42" s="2"/>
      <c r="I42" s="2">
        <f t="shared" si="17"/>
        <v>60</v>
      </c>
    </row>
    <row r="43" spans="1:9" x14ac:dyDescent="0.25">
      <c r="A43" s="1">
        <v>10</v>
      </c>
      <c r="B43" s="1" t="s">
        <v>49</v>
      </c>
      <c r="C43" s="2">
        <v>13</v>
      </c>
      <c r="D43" s="14"/>
      <c r="E43" s="2">
        <v>10.8</v>
      </c>
      <c r="F43" s="2"/>
      <c r="G43" s="14"/>
      <c r="H43" s="14"/>
      <c r="I43" s="2">
        <f t="shared" si="17"/>
        <v>23.8</v>
      </c>
    </row>
    <row r="44" spans="1:9" x14ac:dyDescent="0.25">
      <c r="A44" s="1">
        <v>11</v>
      </c>
      <c r="B44" s="1" t="s">
        <v>50</v>
      </c>
      <c r="C44" s="2">
        <v>65</v>
      </c>
      <c r="D44" s="14"/>
      <c r="E44" s="14"/>
      <c r="F44" s="2"/>
      <c r="G44" s="14"/>
      <c r="H44" s="14"/>
      <c r="I44" s="2">
        <f t="shared" si="17"/>
        <v>65</v>
      </c>
    </row>
    <row r="45" spans="1:9" x14ac:dyDescent="0.25">
      <c r="A45" s="1">
        <v>12</v>
      </c>
      <c r="B45" s="1" t="s">
        <v>51</v>
      </c>
      <c r="C45" s="2"/>
      <c r="D45" s="14"/>
      <c r="E45" s="2">
        <v>54.3</v>
      </c>
      <c r="F45" s="2"/>
      <c r="G45" s="14"/>
      <c r="H45" s="14"/>
      <c r="I45" s="2">
        <f t="shared" si="17"/>
        <v>54.3</v>
      </c>
    </row>
    <row r="46" spans="1:9" x14ac:dyDescent="0.25">
      <c r="A46" s="1"/>
      <c r="B46" s="13" t="s">
        <v>57</v>
      </c>
      <c r="C46" s="15">
        <f>SUM(C34:C45)</f>
        <v>1754.2</v>
      </c>
      <c r="D46" s="15">
        <f t="shared" ref="D46" si="18">SUM(D34:D45)</f>
        <v>148</v>
      </c>
      <c r="E46" s="15">
        <f t="shared" ref="E46" si="19">SUM(E34:E45)</f>
        <v>1023.0499999999998</v>
      </c>
      <c r="F46" s="15">
        <f t="shared" ref="F46" si="20">SUM(F34:F45)</f>
        <v>432</v>
      </c>
      <c r="G46" s="15">
        <f t="shared" ref="G46" si="21">SUM(G34:G45)</f>
        <v>223</v>
      </c>
      <c r="H46" s="15"/>
      <c r="I46" s="15">
        <f t="shared" ref="I46" si="22">SUM(I34:I45)</f>
        <v>3730.2500000000005</v>
      </c>
    </row>
    <row r="49" spans="1:14" x14ac:dyDescent="0.25">
      <c r="A49" s="20" t="s">
        <v>34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5">
      <c r="A50" s="20" t="s">
        <v>67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25">
      <c r="A51" s="1"/>
      <c r="B51" s="1"/>
      <c r="C51" s="24" t="s">
        <v>69</v>
      </c>
      <c r="D51" s="25"/>
      <c r="E51" s="25"/>
      <c r="F51" s="25"/>
      <c r="G51" s="25"/>
      <c r="H51" s="26"/>
      <c r="I51" s="24" t="s">
        <v>70</v>
      </c>
      <c r="J51" s="25"/>
      <c r="K51" s="25"/>
      <c r="L51" s="26"/>
      <c r="M51" s="5"/>
      <c r="N51" s="5"/>
    </row>
    <row r="52" spans="1:14" x14ac:dyDescent="0.25">
      <c r="A52" s="19" t="s">
        <v>35</v>
      </c>
      <c r="B52" s="19" t="s">
        <v>68</v>
      </c>
      <c r="C52" s="19" t="s">
        <v>76</v>
      </c>
      <c r="D52" s="19"/>
      <c r="E52" s="21" t="s">
        <v>77</v>
      </c>
      <c r="F52" s="21"/>
      <c r="G52" s="21" t="s">
        <v>78</v>
      </c>
      <c r="H52" s="21"/>
      <c r="I52" s="21" t="s">
        <v>29</v>
      </c>
      <c r="J52" s="21"/>
      <c r="K52" s="21" t="s">
        <v>30</v>
      </c>
      <c r="L52" s="21"/>
      <c r="M52" s="27"/>
      <c r="N52" s="27"/>
    </row>
    <row r="53" spans="1:14" x14ac:dyDescent="0.25">
      <c r="A53" s="19"/>
      <c r="B53" s="19"/>
      <c r="C53" s="19"/>
      <c r="D53" s="19"/>
      <c r="E53" s="21"/>
      <c r="F53" s="21"/>
      <c r="G53" s="21"/>
      <c r="H53" s="21"/>
      <c r="I53" s="21"/>
      <c r="J53" s="21"/>
      <c r="K53" s="21"/>
      <c r="L53" s="21"/>
      <c r="M53" s="27"/>
      <c r="N53" s="27"/>
    </row>
    <row r="54" spans="1:14" x14ac:dyDescent="0.25">
      <c r="A54" s="9"/>
      <c r="B54" s="9" t="s">
        <v>21</v>
      </c>
      <c r="C54" s="9" t="s">
        <v>55</v>
      </c>
      <c r="D54" s="9" t="s">
        <v>56</v>
      </c>
      <c r="E54" s="9" t="s">
        <v>55</v>
      </c>
      <c r="F54" s="9" t="s">
        <v>56</v>
      </c>
      <c r="G54" s="9" t="s">
        <v>55</v>
      </c>
      <c r="H54" s="9" t="s">
        <v>56</v>
      </c>
      <c r="I54" s="9" t="s">
        <v>55</v>
      </c>
      <c r="J54" s="9" t="s">
        <v>56</v>
      </c>
      <c r="K54" s="9" t="s">
        <v>55</v>
      </c>
      <c r="L54" s="9" t="s">
        <v>56</v>
      </c>
      <c r="M54" s="16"/>
      <c r="N54" s="16"/>
    </row>
    <row r="55" spans="1:14" x14ac:dyDescent="0.25">
      <c r="A55" s="1">
        <v>1</v>
      </c>
      <c r="B55" s="1" t="s">
        <v>40</v>
      </c>
      <c r="C55" s="10">
        <v>10</v>
      </c>
      <c r="D55" s="11">
        <v>1</v>
      </c>
      <c r="E55" s="11">
        <v>80</v>
      </c>
      <c r="F55" s="11">
        <v>8</v>
      </c>
      <c r="G55" s="11"/>
      <c r="H55" s="11"/>
      <c r="I55" s="1"/>
      <c r="J55" s="1"/>
      <c r="K55" s="11">
        <v>5</v>
      </c>
      <c r="L55" s="11">
        <v>1.5</v>
      </c>
      <c r="M55" s="17"/>
      <c r="N55" s="17"/>
    </row>
    <row r="56" spans="1:14" x14ac:dyDescent="0.25">
      <c r="A56" s="1">
        <v>2</v>
      </c>
      <c r="B56" s="1" t="s">
        <v>71</v>
      </c>
      <c r="C56" s="11"/>
      <c r="D56" s="11"/>
      <c r="E56" s="11"/>
      <c r="F56" s="11"/>
      <c r="G56" s="11">
        <v>10</v>
      </c>
      <c r="H56" s="11">
        <v>1</v>
      </c>
      <c r="I56" s="1"/>
      <c r="J56" s="1"/>
      <c r="K56" s="11">
        <v>6.7</v>
      </c>
      <c r="L56" s="11">
        <v>2</v>
      </c>
      <c r="M56" s="17"/>
      <c r="N56" s="17"/>
    </row>
    <row r="57" spans="1:14" x14ac:dyDescent="0.25">
      <c r="A57" s="1">
        <v>3</v>
      </c>
      <c r="B57" s="1" t="s">
        <v>72</v>
      </c>
      <c r="C57" s="11"/>
      <c r="D57" s="11"/>
      <c r="E57" s="11"/>
      <c r="F57" s="11"/>
      <c r="G57" s="11"/>
      <c r="H57" s="11"/>
      <c r="I57" s="11">
        <v>6</v>
      </c>
      <c r="J57" s="11">
        <v>1.8</v>
      </c>
      <c r="K57" s="11"/>
      <c r="L57" s="11"/>
      <c r="M57" s="17"/>
      <c r="N57" s="17"/>
    </row>
    <row r="58" spans="1:14" x14ac:dyDescent="0.25">
      <c r="A58" s="1">
        <v>4</v>
      </c>
      <c r="B58" s="1" t="s">
        <v>73</v>
      </c>
      <c r="C58" s="11"/>
      <c r="D58" s="11"/>
      <c r="E58" s="11"/>
      <c r="F58" s="11"/>
      <c r="G58" s="11"/>
      <c r="H58" s="11"/>
      <c r="I58" s="11">
        <v>7.5</v>
      </c>
      <c r="J58" s="1">
        <v>2.27</v>
      </c>
      <c r="K58" s="11"/>
      <c r="L58" s="11"/>
      <c r="M58" s="17"/>
      <c r="N58" s="17"/>
    </row>
    <row r="59" spans="1:14" x14ac:dyDescent="0.25">
      <c r="A59" s="1">
        <v>5</v>
      </c>
      <c r="B59" s="1" t="s">
        <v>74</v>
      </c>
      <c r="C59" s="11"/>
      <c r="D59" s="11"/>
      <c r="E59" s="11"/>
      <c r="F59" s="11"/>
      <c r="G59" s="11"/>
      <c r="H59" s="11"/>
      <c r="I59" s="11">
        <v>6</v>
      </c>
      <c r="J59" s="11">
        <v>1.8</v>
      </c>
      <c r="K59" s="11"/>
      <c r="L59" s="11"/>
      <c r="M59" s="17"/>
      <c r="N59" s="17"/>
    </row>
    <row r="60" spans="1:14" x14ac:dyDescent="0.25">
      <c r="A60" s="1"/>
      <c r="B60" s="13" t="s">
        <v>57</v>
      </c>
      <c r="C60" s="12">
        <f>SUM(C55:C59)</f>
        <v>10</v>
      </c>
      <c r="D60" s="12">
        <f t="shared" ref="D60:L60" si="23">SUM(D55:D59)</f>
        <v>1</v>
      </c>
      <c r="E60" s="12">
        <f t="shared" si="23"/>
        <v>80</v>
      </c>
      <c r="F60" s="12">
        <f t="shared" si="23"/>
        <v>8</v>
      </c>
      <c r="G60" s="12">
        <f t="shared" si="23"/>
        <v>10</v>
      </c>
      <c r="H60" s="12">
        <f t="shared" si="23"/>
        <v>1</v>
      </c>
      <c r="I60" s="12">
        <f t="shared" si="23"/>
        <v>19.5</v>
      </c>
      <c r="J60" s="12">
        <f t="shared" si="23"/>
        <v>5.87</v>
      </c>
      <c r="K60" s="12">
        <f t="shared" si="23"/>
        <v>11.7</v>
      </c>
      <c r="L60" s="12">
        <f t="shared" si="23"/>
        <v>3.5</v>
      </c>
    </row>
    <row r="62" spans="1:14" x14ac:dyDescent="0.25">
      <c r="A62" t="s">
        <v>75</v>
      </c>
    </row>
  </sheetData>
  <mergeCells count="34">
    <mergeCell ref="C51:H51"/>
    <mergeCell ref="I51:L51"/>
    <mergeCell ref="A49:N49"/>
    <mergeCell ref="A50:N50"/>
    <mergeCell ref="A52:A53"/>
    <mergeCell ref="B52:B53"/>
    <mergeCell ref="C52:D53"/>
    <mergeCell ref="E52:F53"/>
    <mergeCell ref="G52:H53"/>
    <mergeCell ref="I52:J53"/>
    <mergeCell ref="K52:L53"/>
    <mergeCell ref="M52:N53"/>
    <mergeCell ref="A1:N1"/>
    <mergeCell ref="A2:N2"/>
    <mergeCell ref="A31:A32"/>
    <mergeCell ref="B31:B32"/>
    <mergeCell ref="G4:H5"/>
    <mergeCell ref="I4:J5"/>
    <mergeCell ref="A4:A5"/>
    <mergeCell ref="B4:B5"/>
    <mergeCell ref="C4:D5"/>
    <mergeCell ref="E4:F5"/>
    <mergeCell ref="C31:C32"/>
    <mergeCell ref="A28:I28"/>
    <mergeCell ref="A29:I29"/>
    <mergeCell ref="K4:L5"/>
    <mergeCell ref="M4:N5"/>
    <mergeCell ref="O4:P5"/>
    <mergeCell ref="D31:D32"/>
    <mergeCell ref="E31:E32"/>
    <mergeCell ref="F31:F32"/>
    <mergeCell ref="G31:G32"/>
    <mergeCell ref="I31:I32"/>
    <mergeCell ref="H31:H32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2019-06-03T12:56:58Z</cp:lastPrinted>
  <dcterms:created xsi:type="dcterms:W3CDTF">2019-02-02T08:16:42Z</dcterms:created>
  <dcterms:modified xsi:type="dcterms:W3CDTF">2019-11-15T08:11:05Z</dcterms:modified>
</cp:coreProperties>
</file>